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 activeTab="1"/>
  </bookViews>
  <sheets>
    <sheet name="пр 2" sheetId="1" r:id="rId1"/>
    <sheet name="пр 3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5" i="1"/>
  <c r="C33"/>
  <c r="C59" l="1"/>
  <c r="C65" i="2" l="1"/>
  <c r="D65"/>
  <c r="D71" l="1"/>
  <c r="D70" s="1"/>
  <c r="C71"/>
  <c r="C70" s="1"/>
  <c r="C66" i="1"/>
  <c r="C65" s="1"/>
  <c r="D21" i="2" l="1"/>
  <c r="C21"/>
  <c r="C62" i="1"/>
  <c r="C16"/>
  <c r="C67" i="2" l="1"/>
  <c r="D64"/>
  <c r="D49"/>
  <c r="D48" s="1"/>
  <c r="D47" s="1"/>
  <c r="D37"/>
  <c r="D36" s="1"/>
  <c r="D67"/>
  <c r="D61"/>
  <c r="D51"/>
  <c r="D31"/>
  <c r="D29"/>
  <c r="D23"/>
  <c r="D20"/>
  <c r="C64"/>
  <c r="C61"/>
  <c r="C56"/>
  <c r="C51" s="1"/>
  <c r="C49"/>
  <c r="C48" s="1"/>
  <c r="C47" s="1"/>
  <c r="C38"/>
  <c r="C37" s="1"/>
  <c r="C36" s="1"/>
  <c r="C31"/>
  <c r="C29"/>
  <c r="C23"/>
  <c r="C20"/>
  <c r="D34" l="1"/>
  <c r="C34"/>
  <c r="D60"/>
  <c r="D59" s="1"/>
  <c r="C60"/>
  <c r="C59" s="1"/>
  <c r="C28"/>
  <c r="C19" s="1"/>
  <c r="D28"/>
  <c r="D19" s="1"/>
  <c r="C18" l="1"/>
  <c r="D18"/>
  <c r="C56" i="1"/>
  <c r="C51"/>
  <c r="C48"/>
  <c r="C47" s="1"/>
  <c r="C44"/>
  <c r="C43" s="1"/>
  <c r="C42" s="1"/>
  <c r="C32"/>
  <c r="C31" s="1"/>
  <c r="C26"/>
  <c r="C24"/>
  <c r="C15"/>
  <c r="C46" l="1"/>
  <c r="C55"/>
  <c r="C54" s="1"/>
  <c r="C23"/>
  <c r="C18"/>
  <c r="C29"/>
  <c r="C14" l="1"/>
  <c r="C13" s="1"/>
</calcChain>
</file>

<file path=xl/sharedStrings.xml><?xml version="1.0" encoding="utf-8"?>
<sst xmlns="http://schemas.openxmlformats.org/spreadsheetml/2006/main" count="237" uniqueCount="129">
  <si>
    <t>к решению Совета депутатов Юрюзанского городского поселения</t>
  </si>
  <si>
    <t>(тыс. рублей)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</si>
  <si>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</si>
  <si>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</si>
  <si>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</si>
  <si>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</si>
  <si>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</si>
  <si>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</si>
  <si>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</si>
  <si>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</si>
  <si>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</si>
  <si>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</si>
  <si>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</si>
  <si>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</si>
  <si>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</si>
  <si>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</si>
  <si>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</si>
  <si>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</si>
  <si>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</si>
  <si>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</si>
  <si>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</si>
  <si>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</si>
  <si>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</si>
  <si>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</si>
  <si>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</si>
  <si>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</si>
  <si>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</si>
  <si>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</si>
  <si>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</si>
  <si>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</si>
  <si>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</si>
  <si>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</si>
  <si>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</si>
  <si>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</si>
  <si>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</si>
  <si>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</si>
  <si>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</si>
  <si>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</si>
  <si>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</si>
  <si>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</si>
  <si>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</si>
  <si>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</si>
  <si>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</si>
  <si>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</si>
  <si>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</si>
  <si>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</si>
  <si>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</si>
  <si>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</si>
  <si>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</si>
  <si>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</si>
  <si>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</si>
  <si>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</si>
  <si>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</si>
  <si>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</si>
  <si>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</si>
  <si>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</si>
  <si>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</si>
  <si>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</si>
  <si>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</si>
  <si>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</si>
  <si>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</si>
  <si>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</si>
  <si>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</si>
  <si>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</si>
  <si>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</si>
  <si>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</si>
  <si>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</si>
  <si>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</si>
  <si>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>2 02 02999 00 0000 151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</si>
  <si>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</si>
  <si>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</si>
  <si>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</si>
  <si>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Приложение 3</t>
  </si>
  <si>
    <t>2 02 40000 00 0000 151</t>
  </si>
  <si>
    <t>Иные межбюджетные трансферты</t>
  </si>
  <si>
    <t>2 02 49999 00 0000 151</t>
  </si>
  <si>
    <t>Прочие межбюджетные трансферты, передаваемые бюджетам</t>
  </si>
  <si>
    <t>2 02 49999 13 0000 151</t>
  </si>
  <si>
    <t>Прочие межбюджетные трансферты, передаваемые бюджетам городских поселений</t>
  </si>
  <si>
    <t>2 02 35118 13 0000 151</t>
  </si>
  <si>
    <t>2 02 30000 00 0000 000</t>
  </si>
  <si>
    <t>2 02 29999 13 0000 151</t>
  </si>
  <si>
    <t>Прочие субсидии</t>
  </si>
  <si>
    <t>Прочие субсидии бюджетам городских поселений</t>
  </si>
  <si>
    <t>2 02 20000 00 0000 151</t>
  </si>
  <si>
    <t>2 02 15002 13 0000 151</t>
  </si>
  <si>
    <t>Дотация бюджетам городских поселений на поддержку мер по обеспечению сбалансированности бюджетов</t>
  </si>
  <si>
    <t>2 02 15001 13 0000 151</t>
  </si>
  <si>
    <t>2 02 10000 00 0000 151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</si>
  <si>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</si>
  <si>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</si>
  <si>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</si>
  <si>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</si>
  <si>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</si>
  <si>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</si>
  <si>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</si>
  <si>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</si>
  <si>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</si>
  <si>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</si>
  <si>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</si>
  <si>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</si>
  <si>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</si>
  <si>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</si>
  <si>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</si>
  <si>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</si>
  <si>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</si>
  <si>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</si>
  <si>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</si>
  <si>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</si>
  <si>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</si>
  <si>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</si>
  <si>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</si>
  <si>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</si>
  <si>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</si>
  <si>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</si>
  <si>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</si>
  <si>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2 02 20079 13 0000 150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</si>
  <si>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</si>
  <si>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</si>
  <si>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</si>
  <si>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</si>
  <si>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</si>
  <si>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>Субсидии бюджетам городских поселений на переселение граждан из жилищного фонда, признанного непригодным для проживания</t>
  </si>
  <si>
    <t xml:space="preserve">  </t>
  </si>
  <si>
    <t xml:space="preserve"> «О бюджете Юрюзанского городского поселения на 2022 год и</t>
  </si>
  <si>
    <t>на плановый период 2023 и 2024 годов»</t>
  </si>
  <si>
    <t>Доходы бюджета городского поселения на 2022 год</t>
  </si>
  <si>
    <t>Доходы бюджета городского поселения на плановый период  2023 и  2024 годов</t>
  </si>
  <si>
    <t>от 22 декабря 2021 года № 107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</si>
</sst>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164" fontId="7" fillId="2" borderId="7" xfId="2" applyNumberFormat="1" applyFont="1" applyFill="1" applyBorder="1" applyAlignment="1">
      <alignment vertical="top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164" fontId="10" fillId="2" borderId="7" xfId="2" applyNumberFormat="1" applyFont="1" applyFill="1" applyBorder="1" applyAlignment="1">
      <alignment vertical="top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0" fontId="17" fillId="0" borderId="0" xfId="0" applyFont="1" applyAlignment="1">
      <alignment horizontal="right"/>
    </xf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top" wrapText="1"/>
    </xf>
    <xf numFmtId="0" fontId="18" fillId="2" borderId="6" xfId="1" applyFont="1" applyFill="1" applyBorder="1" applyAlignment="1">
      <alignment horizontal="left" vertical="top" wrapText="1"/>
    </xf>
    <xf numFmtId="164" fontId="19" fillId="2" borderId="7" xfId="2" applyNumberFormat="1" applyFont="1" applyFill="1" applyBorder="1" applyAlignment="1">
      <alignment vertical="top"/>
    </xf>
    <xf numFmtId="164" fontId="19" fillId="2" borderId="19" xfId="2" applyNumberFormat="1" applyFont="1" applyFill="1" applyBorder="1" applyAlignment="1">
      <alignment vertical="top"/>
    </xf>
    <xf numFmtId="0" fontId="19" fillId="2" borderId="20" xfId="2" applyFont="1" applyFill="1" applyBorder="1" applyAlignment="1">
      <alignment horizontal="center" vertical="top"/>
    </xf>
    <xf numFmtId="0" fontId="19" fillId="2" borderId="7" xfId="2" applyFont="1" applyFill="1" applyBorder="1" applyAlignment="1">
      <alignment horizontal="left" vertical="top"/>
    </xf>
    <xf numFmtId="0" fontId="20" fillId="2" borderId="5" xfId="1" applyFont="1" applyFill="1" applyBorder="1" applyAlignment="1">
      <alignment horizontal="center" vertical="top" wrapText="1"/>
    </xf>
    <xf numFmtId="0" fontId="20" fillId="2" borderId="6" xfId="1" applyFont="1" applyFill="1" applyBorder="1" applyAlignment="1">
      <alignment horizontal="left" vertical="top" wrapText="1"/>
    </xf>
    <xf numFmtId="164" fontId="21" fillId="2" borderId="7" xfId="2" applyNumberFormat="1" applyFont="1" applyFill="1" applyBorder="1" applyAlignment="1">
      <alignment vertical="top"/>
    </xf>
    <xf numFmtId="164" fontId="21" fillId="2" borderId="19" xfId="2" applyNumberFormat="1" applyFont="1" applyFill="1" applyBorder="1" applyAlignment="1">
      <alignment vertical="top"/>
    </xf>
    <xf numFmtId="0" fontId="19" fillId="2" borderId="8" xfId="2" applyFont="1" applyFill="1" applyBorder="1" applyAlignment="1">
      <alignment horizontal="left" vertical="top" wrapText="1"/>
    </xf>
    <xf numFmtId="0" fontId="21" fillId="2" borderId="20" xfId="2" applyFont="1" applyFill="1" applyBorder="1" applyAlignment="1">
      <alignment horizontal="center" vertical="top"/>
    </xf>
    <xf numFmtId="0" fontId="21" fillId="0" borderId="8" xfId="2" applyFont="1" applyBorder="1" applyAlignment="1">
      <alignment horizontal="left" vertical="top" wrapText="1"/>
    </xf>
    <xf numFmtId="0" fontId="18" fillId="0" borderId="5" xfId="1" applyFont="1" applyBorder="1" applyAlignment="1">
      <alignment horizontal="center" vertical="top" wrapText="1"/>
    </xf>
    <xf numFmtId="0" fontId="18" fillId="0" borderId="6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center" vertical="top" wrapText="1"/>
    </xf>
    <xf numFmtId="0" fontId="20" fillId="0" borderId="6" xfId="1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center" vertical="top" wrapText="1"/>
    </xf>
    <xf numFmtId="0" fontId="18" fillId="0" borderId="10" xfId="1" applyFont="1" applyBorder="1" applyAlignment="1">
      <alignment horizontal="left" vertical="top" wrapText="1"/>
    </xf>
    <xf numFmtId="49" fontId="21" fillId="0" borderId="11" xfId="0" applyNumberFormat="1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8" xfId="0" applyNumberFormat="1" applyFont="1" applyBorder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top" wrapText="1"/>
    </xf>
    <xf numFmtId="49" fontId="19" fillId="0" borderId="8" xfId="0" applyNumberFormat="1" applyFont="1" applyBorder="1" applyAlignment="1">
      <alignment horizontal="left" vertical="top" wrapText="1"/>
    </xf>
    <xf numFmtId="0" fontId="18" fillId="0" borderId="15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center" vertical="top" wrapText="1"/>
    </xf>
    <xf numFmtId="0" fontId="20" fillId="0" borderId="8" xfId="1" applyFont="1" applyBorder="1" applyAlignment="1">
      <alignment horizontal="left" vertical="top" wrapText="1"/>
    </xf>
    <xf numFmtId="0" fontId="21" fillId="0" borderId="5" xfId="2" applyFont="1" applyBorder="1" applyAlignment="1">
      <alignment horizontal="center" vertical="top"/>
    </xf>
    <xf numFmtId="0" fontId="21" fillId="2" borderId="6" xfId="2" applyFont="1" applyFill="1" applyBorder="1" applyAlignment="1">
      <alignment horizontal="left" vertical="top" wrapText="1"/>
    </xf>
    <xf numFmtId="49" fontId="21" fillId="0" borderId="16" xfId="0" applyNumberFormat="1" applyFont="1" applyBorder="1" applyAlignment="1">
      <alignment horizontal="left" vertical="top" wrapText="1"/>
    </xf>
    <xf numFmtId="0" fontId="22" fillId="0" borderId="5" xfId="1" applyFont="1" applyBorder="1" applyAlignment="1">
      <alignment horizontal="center" vertical="top" wrapText="1"/>
    </xf>
    <xf numFmtId="0" fontId="22" fillId="0" borderId="6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center" vertical="top" wrapText="1"/>
    </xf>
    <xf numFmtId="0" fontId="19" fillId="0" borderId="6" xfId="1" applyFont="1" applyBorder="1" applyAlignment="1">
      <alignment horizontal="left" vertical="top" wrapText="1"/>
    </xf>
    <xf numFmtId="0" fontId="23" fillId="0" borderId="5" xfId="1" applyFont="1" applyBorder="1" applyAlignment="1">
      <alignment horizontal="center" vertical="top" wrapText="1"/>
    </xf>
    <xf numFmtId="0" fontId="24" fillId="0" borderId="6" xfId="1" applyFont="1" applyBorder="1" applyAlignment="1">
      <alignment horizontal="left" vertical="top" wrapText="1"/>
    </xf>
    <xf numFmtId="164" fontId="25" fillId="2" borderId="7" xfId="2" applyNumberFormat="1" applyFont="1" applyFill="1" applyBorder="1" applyAlignment="1">
      <alignment vertical="top"/>
    </xf>
    <xf numFmtId="164" fontId="25" fillId="2" borderId="19" xfId="2" applyNumberFormat="1" applyFont="1" applyFill="1" applyBorder="1" applyAlignment="1">
      <alignment vertical="top"/>
    </xf>
    <xf numFmtId="0" fontId="26" fillId="0" borderId="6" xfId="1" applyFont="1" applyBorder="1" applyAlignment="1">
      <alignment horizontal="left" vertical="top" wrapText="1"/>
    </xf>
    <xf numFmtId="49" fontId="23" fillId="0" borderId="5" xfId="1" applyNumberFormat="1" applyFont="1" applyBorder="1" applyAlignment="1">
      <alignment horizontal="center" vertical="center"/>
    </xf>
    <xf numFmtId="0" fontId="21" fillId="0" borderId="6" xfId="1" applyNumberFormat="1" applyFont="1" applyBorder="1" applyAlignment="1">
      <alignment horizontal="left" vertical="center" wrapText="1"/>
    </xf>
    <xf numFmtId="49" fontId="21" fillId="0" borderId="5" xfId="1" applyNumberFormat="1" applyFont="1" applyBorder="1" applyAlignment="1">
      <alignment horizontal="center" vertical="top"/>
    </xf>
    <xf numFmtId="0" fontId="21" fillId="0" borderId="6" xfId="1" applyNumberFormat="1" applyFont="1" applyBorder="1" applyAlignment="1">
      <alignment horizontal="left" vertical="top" wrapText="1"/>
    </xf>
    <xf numFmtId="164" fontId="21" fillId="2" borderId="8" xfId="2" applyNumberFormat="1" applyFont="1" applyFill="1" applyBorder="1" applyAlignment="1">
      <alignment vertical="top"/>
    </xf>
    <xf numFmtId="164" fontId="21" fillId="2" borderId="21" xfId="2" applyNumberFormat="1" applyFont="1" applyFill="1" applyBorder="1" applyAlignment="1">
      <alignment vertical="top"/>
    </xf>
    <xf numFmtId="49" fontId="19" fillId="0" borderId="5" xfId="1" applyNumberFormat="1" applyFont="1" applyBorder="1" applyAlignment="1">
      <alignment horizontal="center" vertical="top"/>
    </xf>
    <xf numFmtId="0" fontId="19" fillId="0" borderId="6" xfId="1" applyNumberFormat="1" applyFont="1" applyBorder="1" applyAlignment="1">
      <alignment horizontal="left" vertical="top" wrapText="1"/>
    </xf>
    <xf numFmtId="164" fontId="19" fillId="2" borderId="8" xfId="2" applyNumberFormat="1" applyFont="1" applyFill="1" applyBorder="1" applyAlignment="1">
      <alignment vertical="top"/>
    </xf>
    <xf numFmtId="0" fontId="27" fillId="0" borderId="21" xfId="0" applyFont="1" applyBorder="1"/>
    <xf numFmtId="49" fontId="21" fillId="0" borderId="22" xfId="1" applyNumberFormat="1" applyFont="1" applyBorder="1" applyAlignment="1">
      <alignment horizontal="center" vertical="top"/>
    </xf>
    <xf numFmtId="0" fontId="21" fillId="0" borderId="23" xfId="1" applyNumberFormat="1" applyFont="1" applyBorder="1" applyAlignment="1">
      <alignment horizontal="left" vertical="top" wrapText="1"/>
    </xf>
    <xf numFmtId="164" fontId="21" fillId="2" borderId="24" xfId="2" applyNumberFormat="1" applyFont="1" applyFill="1" applyBorder="1" applyAlignment="1">
      <alignment vertical="top"/>
    </xf>
    <xf numFmtId="164" fontId="21" fillId="2" borderId="25" xfId="2" applyNumberFormat="1" applyFont="1" applyFill="1" applyBorder="1" applyAlignment="1">
      <alignment vertical="top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67"/>
  <sheetViews>
    <sheetView workbookViewId="0">
      <selection activeCell="C9" sqref="C9:C11"/>
    </sheetView>
  </sheetViews>
  <sheetFormatPr defaultRowHeight="15"/>
  <cols>
    <col min="1" max="1" width="24.28515625" customWidth="1"/>
    <col min="2" max="2" width="72.7109375" customWidth="1"/>
    <col min="3" max="3" width="23.28515625" customWidth="1"/>
  </cols>
  <sheetData>
    <row r="1" spans="1:5" ht="16.5">
      <c r="A1" s="1"/>
      <c r="B1" s="2"/>
      <c r="C1" s="3" t="s">
        <v>71</v>
      </c>
    </row>
    <row r="2" spans="1:5" ht="15.6" customHeight="1">
      <c r="A2" s="118"/>
      <c r="B2" s="2"/>
      <c r="C2" s="4" t="s">
        <v>0</v>
      </c>
      <c r="D2" s="119"/>
    </row>
    <row r="3" spans="1:5" ht="15.6" customHeight="1">
      <c r="A3" s="118"/>
      <c r="B3" s="2"/>
      <c r="C3" s="4" t="s">
        <v>124</v>
      </c>
      <c r="D3" s="119"/>
    </row>
    <row r="4" spans="1:5" ht="15.6" customHeight="1">
      <c r="A4" s="118"/>
      <c r="B4" s="2"/>
      <c r="C4" s="4" t="s">
        <v>125</v>
      </c>
      <c r="D4" s="119"/>
    </row>
    <row r="5" spans="1:5" ht="15.6" customHeight="1">
      <c r="A5" s="118"/>
      <c r="B5" s="2"/>
      <c r="C5" s="54" t="s">
        <v>128</v>
      </c>
      <c r="D5" s="119"/>
    </row>
    <row r="6" spans="1:5" ht="16.5">
      <c r="A6" s="1"/>
      <c r="B6" s="2"/>
      <c r="C6" s="2"/>
      <c r="D6" s="2"/>
      <c r="E6" s="3"/>
    </row>
    <row r="7" spans="1:5" ht="16.5">
      <c r="A7" s="122" t="s">
        <v>126</v>
      </c>
      <c r="B7" s="122"/>
      <c r="C7" s="122"/>
    </row>
    <row r="8" spans="1:5" ht="17.25" thickBot="1">
      <c r="A8" s="117" t="s">
        <v>1</v>
      </c>
      <c r="B8" s="117"/>
      <c r="C8" s="117"/>
    </row>
    <row r="9" spans="1:5" ht="16.5">
      <c r="A9" s="5" t="s">
        <v>2</v>
      </c>
      <c r="B9" s="120" t="s">
        <v>5</v>
      </c>
      <c r="C9" s="120" t="s">
        <v>6</v>
      </c>
    </row>
    <row r="10" spans="1:5" ht="16.5">
      <c r="A10" s="6" t="s">
        <v>3</v>
      </c>
      <c r="B10" s="121"/>
      <c r="C10" s="121"/>
    </row>
    <row r="11" spans="1:5" ht="33.75" thickBot="1">
      <c r="A11" s="6" t="s">
        <v>4</v>
      </c>
      <c r="B11" s="121"/>
      <c r="C11" s="121"/>
    </row>
    <row r="12" spans="1:5" ht="17.25" thickBot="1">
      <c r="A12" s="7">
        <v>1</v>
      </c>
      <c r="B12" s="8">
        <v>2</v>
      </c>
      <c r="C12" s="8">
        <v>3</v>
      </c>
    </row>
    <row r="13" spans="1:5" ht="15.75">
      <c r="A13" s="9"/>
      <c r="B13" s="10" t="s">
        <v>7</v>
      </c>
      <c r="C13" s="11">
        <f>C14+C29+C54</f>
        <v>61192</v>
      </c>
    </row>
    <row r="14" spans="1:5" ht="15.75">
      <c r="A14" s="12" t="s">
        <v>8</v>
      </c>
      <c r="B14" s="13" t="s">
        <v>9</v>
      </c>
      <c r="C14" s="11">
        <f>SUM(C15+C23+C18)</f>
        <v>21822.1</v>
      </c>
    </row>
    <row r="15" spans="1:5" ht="15.75">
      <c r="A15" s="9" t="s">
        <v>11</v>
      </c>
      <c r="B15" s="10" t="s">
        <v>12</v>
      </c>
      <c r="C15" s="11">
        <f>C16</f>
        <v>7613</v>
      </c>
    </row>
    <row r="16" spans="1:5" ht="15.75">
      <c r="A16" s="14" t="s">
        <v>13</v>
      </c>
      <c r="B16" s="15" t="s">
        <v>14</v>
      </c>
      <c r="C16" s="16">
        <f>C17</f>
        <v>7613</v>
      </c>
    </row>
    <row r="17" spans="1:3" ht="63">
      <c r="A17" s="14" t="s">
        <v>15</v>
      </c>
      <c r="B17" s="15" t="s">
        <v>16</v>
      </c>
      <c r="C17" s="16">
        <v>7613</v>
      </c>
    </row>
    <row r="18" spans="1:3" ht="31.5">
      <c r="A18" s="12" t="s">
        <v>17</v>
      </c>
      <c r="B18" s="17" t="s">
        <v>18</v>
      </c>
      <c r="C18" s="11">
        <f>C19+C20+C21+C22</f>
        <v>4618.8</v>
      </c>
    </row>
    <row r="19" spans="1:3" ht="110.25">
      <c r="A19" s="18" t="s">
        <v>110</v>
      </c>
      <c r="B19" s="19" t="s">
        <v>89</v>
      </c>
      <c r="C19" s="16">
        <v>2088.3000000000002</v>
      </c>
    </row>
    <row r="20" spans="1:3" ht="126">
      <c r="A20" s="18" t="s">
        <v>111</v>
      </c>
      <c r="B20" s="19" t="s">
        <v>90</v>
      </c>
      <c r="C20" s="16">
        <v>11.5</v>
      </c>
    </row>
    <row r="21" spans="1:3" ht="110.25">
      <c r="A21" s="18" t="s">
        <v>112</v>
      </c>
      <c r="B21" s="19" t="s">
        <v>91</v>
      </c>
      <c r="C21" s="16">
        <v>2780.8</v>
      </c>
    </row>
    <row r="22" spans="1:3" ht="110.25">
      <c r="A22" s="18" t="s">
        <v>113</v>
      </c>
      <c r="B22" s="19" t="s">
        <v>92</v>
      </c>
      <c r="C22" s="16">
        <v>-261.8</v>
      </c>
    </row>
    <row r="23" spans="1:3" ht="15.75">
      <c r="A23" s="9" t="s">
        <v>19</v>
      </c>
      <c r="B23" s="10" t="s">
        <v>20</v>
      </c>
      <c r="C23" s="11">
        <f>SUM(C26+C24)</f>
        <v>9590.2999999999993</v>
      </c>
    </row>
    <row r="24" spans="1:3" ht="15.75">
      <c r="A24" s="20" t="s">
        <v>21</v>
      </c>
      <c r="B24" s="21" t="s">
        <v>22</v>
      </c>
      <c r="C24" s="11">
        <f>C25</f>
        <v>3697.3</v>
      </c>
    </row>
    <row r="25" spans="1:3" ht="47.25">
      <c r="A25" s="22" t="s">
        <v>23</v>
      </c>
      <c r="B25" s="23" t="s">
        <v>93</v>
      </c>
      <c r="C25" s="16">
        <v>3697.3</v>
      </c>
    </row>
    <row r="26" spans="1:3" ht="16.5" thickBot="1">
      <c r="A26" s="24" t="s">
        <v>24</v>
      </c>
      <c r="B26" s="25" t="s">
        <v>25</v>
      </c>
      <c r="C26" s="11">
        <f>SUM(C28+C27)</f>
        <v>5893</v>
      </c>
    </row>
    <row r="27" spans="1:3" ht="31.5">
      <c r="A27" s="26" t="s">
        <v>95</v>
      </c>
      <c r="B27" s="27" t="s">
        <v>94</v>
      </c>
      <c r="C27" s="16">
        <v>3152</v>
      </c>
    </row>
    <row r="28" spans="1:3" ht="31.5">
      <c r="A28" s="28" t="s">
        <v>97</v>
      </c>
      <c r="B28" s="29" t="s">
        <v>96</v>
      </c>
      <c r="C28" s="16">
        <v>2741</v>
      </c>
    </row>
    <row r="29" spans="1:3" ht="15.75">
      <c r="A29" s="30"/>
      <c r="B29" s="31" t="s">
        <v>26</v>
      </c>
      <c r="C29" s="11">
        <f>C31+C42+C46</f>
        <v>4492</v>
      </c>
    </row>
    <row r="30" spans="1:3" ht="15.75">
      <c r="A30" s="30"/>
      <c r="B30" s="31" t="s">
        <v>10</v>
      </c>
      <c r="C30" s="11"/>
    </row>
    <row r="31" spans="1:3" ht="47.25">
      <c r="A31" s="32" t="s">
        <v>27</v>
      </c>
      <c r="B31" s="33" t="s">
        <v>28</v>
      </c>
      <c r="C31" s="11">
        <f>SUM(C39+C32)</f>
        <v>2862</v>
      </c>
    </row>
    <row r="32" spans="1:3" ht="78.75">
      <c r="A32" s="34" t="s">
        <v>29</v>
      </c>
      <c r="B32" s="35" t="s">
        <v>30</v>
      </c>
      <c r="C32" s="16">
        <f>SUM(C35+C33+C37)</f>
        <v>2862</v>
      </c>
    </row>
    <row r="33" spans="1:3" ht="63">
      <c r="A33" s="22" t="s">
        <v>31</v>
      </c>
      <c r="B33" s="23" t="s">
        <v>32</v>
      </c>
      <c r="C33" s="16">
        <f>C34</f>
        <v>1029.5</v>
      </c>
    </row>
    <row r="34" spans="1:3" ht="78.75">
      <c r="A34" s="22" t="s">
        <v>33</v>
      </c>
      <c r="B34" s="23" t="s">
        <v>34</v>
      </c>
      <c r="C34" s="16">
        <v>1029.5</v>
      </c>
    </row>
    <row r="35" spans="1:3" ht="82.5">
      <c r="A35" s="22" t="s">
        <v>35</v>
      </c>
      <c r="B35" s="36" t="s">
        <v>36</v>
      </c>
      <c r="C35" s="16">
        <f>C36</f>
        <v>32.5</v>
      </c>
    </row>
    <row r="36" spans="1:3" ht="66">
      <c r="A36" s="22" t="s">
        <v>98</v>
      </c>
      <c r="B36" s="36" t="s">
        <v>37</v>
      </c>
      <c r="C36" s="16">
        <v>32.5</v>
      </c>
    </row>
    <row r="37" spans="1:3" ht="47.25">
      <c r="A37" s="37" t="s">
        <v>38</v>
      </c>
      <c r="B37" s="38" t="s">
        <v>39</v>
      </c>
      <c r="C37" s="16">
        <v>1800</v>
      </c>
    </row>
    <row r="38" spans="1:3" ht="31.5">
      <c r="A38" s="37" t="s">
        <v>40</v>
      </c>
      <c r="B38" s="38" t="s">
        <v>99</v>
      </c>
      <c r="C38" s="16">
        <v>1800</v>
      </c>
    </row>
    <row r="39" spans="1:3" ht="78.75">
      <c r="A39" s="22" t="s">
        <v>41</v>
      </c>
      <c r="B39" s="23" t="s">
        <v>100</v>
      </c>
      <c r="C39" s="16">
        <v>0</v>
      </c>
    </row>
    <row r="40" spans="1:3" ht="78.75">
      <c r="A40" s="22" t="s">
        <v>42</v>
      </c>
      <c r="B40" s="39" t="s">
        <v>43</v>
      </c>
      <c r="C40" s="16">
        <v>0</v>
      </c>
    </row>
    <row r="41" spans="1:3" ht="63">
      <c r="A41" s="22" t="s">
        <v>44</v>
      </c>
      <c r="B41" s="39" t="s">
        <v>101</v>
      </c>
      <c r="C41" s="16">
        <v>0</v>
      </c>
    </row>
    <row r="42" spans="1:3" ht="31.5">
      <c r="A42" s="20" t="s">
        <v>45</v>
      </c>
      <c r="B42" s="21" t="s">
        <v>46</v>
      </c>
      <c r="C42" s="11">
        <f>C43</f>
        <v>1630</v>
      </c>
    </row>
    <row r="43" spans="1:3" ht="15.75">
      <c r="A43" s="40" t="s">
        <v>47</v>
      </c>
      <c r="B43" s="23" t="s">
        <v>102</v>
      </c>
      <c r="C43" s="16">
        <f>C44</f>
        <v>1630</v>
      </c>
    </row>
    <row r="44" spans="1:3" ht="15.75">
      <c r="A44" s="40" t="s">
        <v>48</v>
      </c>
      <c r="B44" s="23" t="s">
        <v>49</v>
      </c>
      <c r="C44" s="16">
        <f>C45</f>
        <v>1630</v>
      </c>
    </row>
    <row r="45" spans="1:3" ht="31.5">
      <c r="A45" s="40" t="s">
        <v>50</v>
      </c>
      <c r="B45" s="23" t="s">
        <v>103</v>
      </c>
      <c r="C45" s="16">
        <v>1630</v>
      </c>
    </row>
    <row r="46" spans="1:3" ht="31.5">
      <c r="A46" s="20" t="s">
        <v>51</v>
      </c>
      <c r="B46" s="21" t="s">
        <v>52</v>
      </c>
      <c r="C46" s="11">
        <f>SUM(C51+C47)</f>
        <v>0</v>
      </c>
    </row>
    <row r="47" spans="1:3" ht="78.75">
      <c r="A47" s="40" t="s">
        <v>53</v>
      </c>
      <c r="B47" s="41" t="s">
        <v>104</v>
      </c>
      <c r="C47" s="16">
        <f>C48</f>
        <v>0</v>
      </c>
    </row>
    <row r="48" spans="1:3" ht="94.5">
      <c r="A48" s="40" t="s">
        <v>54</v>
      </c>
      <c r="B48" s="41" t="s">
        <v>105</v>
      </c>
      <c r="C48" s="16">
        <f>C49</f>
        <v>0</v>
      </c>
    </row>
    <row r="49" spans="1:3" ht="94.5">
      <c r="A49" s="40" t="s">
        <v>55</v>
      </c>
      <c r="B49" s="41" t="s">
        <v>106</v>
      </c>
      <c r="C49" s="16">
        <v>0</v>
      </c>
    </row>
    <row r="50" spans="1:3" ht="94.5">
      <c r="A50" s="40" t="s">
        <v>56</v>
      </c>
      <c r="B50" s="41" t="s">
        <v>107</v>
      </c>
      <c r="C50" s="16">
        <v>0</v>
      </c>
    </row>
    <row r="51" spans="1:3" ht="31.5">
      <c r="A51" s="40" t="s">
        <v>57</v>
      </c>
      <c r="B51" s="41" t="s">
        <v>108</v>
      </c>
      <c r="C51" s="16">
        <f>SUM(C52)</f>
        <v>0</v>
      </c>
    </row>
    <row r="52" spans="1:3" ht="31.5">
      <c r="A52" s="40" t="s">
        <v>58</v>
      </c>
      <c r="B52" s="41" t="s">
        <v>59</v>
      </c>
      <c r="C52" s="16">
        <v>0</v>
      </c>
    </row>
    <row r="53" spans="1:3" ht="47.25">
      <c r="A53" s="40" t="s">
        <v>60</v>
      </c>
      <c r="B53" s="41" t="s">
        <v>109</v>
      </c>
      <c r="C53" s="16">
        <v>0</v>
      </c>
    </row>
    <row r="54" spans="1:3" ht="15.75">
      <c r="A54" s="20" t="s">
        <v>61</v>
      </c>
      <c r="B54" s="21" t="s">
        <v>62</v>
      </c>
      <c r="C54" s="11">
        <f>SUM(C55)</f>
        <v>34877.9</v>
      </c>
    </row>
    <row r="55" spans="1:3" ht="31.5">
      <c r="A55" s="20" t="s">
        <v>63</v>
      </c>
      <c r="B55" s="21" t="s">
        <v>64</v>
      </c>
      <c r="C55" s="11">
        <f>SUM(C56+C59+C62+C65)</f>
        <v>34877.9</v>
      </c>
    </row>
    <row r="56" spans="1:3" ht="31.5">
      <c r="A56" s="44" t="s">
        <v>88</v>
      </c>
      <c r="B56" s="45" t="s">
        <v>65</v>
      </c>
      <c r="C56" s="11">
        <f>SUM(C58+C57)</f>
        <v>9549.2000000000007</v>
      </c>
    </row>
    <row r="57" spans="1:3" s="53" customFormat="1" ht="31.5">
      <c r="A57" s="46" t="s">
        <v>87</v>
      </c>
      <c r="B57" s="47" t="s">
        <v>66</v>
      </c>
      <c r="C57" s="16">
        <v>9549.2000000000007</v>
      </c>
    </row>
    <row r="58" spans="1:3" s="53" customFormat="1" ht="31.5">
      <c r="A58" s="46" t="s">
        <v>85</v>
      </c>
      <c r="B58" s="47" t="s">
        <v>86</v>
      </c>
      <c r="C58" s="16">
        <v>0</v>
      </c>
    </row>
    <row r="59" spans="1:3" ht="31.5">
      <c r="A59" s="44" t="s">
        <v>84</v>
      </c>
      <c r="B59" s="48" t="s">
        <v>67</v>
      </c>
      <c r="C59" s="11">
        <f>C60+C61</f>
        <v>0</v>
      </c>
    </row>
    <row r="60" spans="1:3" ht="31.5">
      <c r="A60" s="57" t="s">
        <v>116</v>
      </c>
      <c r="B60" s="58" t="s">
        <v>122</v>
      </c>
      <c r="C60" s="16">
        <v>0</v>
      </c>
    </row>
    <row r="61" spans="1:3" ht="15.75">
      <c r="A61" s="46" t="s">
        <v>117</v>
      </c>
      <c r="B61" s="19" t="s">
        <v>83</v>
      </c>
      <c r="C61" s="16">
        <v>0</v>
      </c>
    </row>
    <row r="62" spans="1:3" ht="31.5">
      <c r="A62" s="44" t="s">
        <v>80</v>
      </c>
      <c r="B62" s="48" t="s">
        <v>69</v>
      </c>
      <c r="C62" s="11">
        <f>SUM(C63:C64)</f>
        <v>818.8</v>
      </c>
    </row>
    <row r="63" spans="1:3" ht="47.25">
      <c r="A63" s="55" t="s">
        <v>115</v>
      </c>
      <c r="B63" s="56" t="s">
        <v>114</v>
      </c>
      <c r="C63" s="16">
        <v>2</v>
      </c>
    </row>
    <row r="64" spans="1:3" ht="47.25">
      <c r="A64" s="49" t="s">
        <v>118</v>
      </c>
      <c r="B64" s="50" t="s">
        <v>70</v>
      </c>
      <c r="C64" s="16">
        <v>816.8</v>
      </c>
    </row>
    <row r="65" spans="1:3" ht="15.75">
      <c r="A65" s="51" t="s">
        <v>119</v>
      </c>
      <c r="B65" s="52" t="s">
        <v>74</v>
      </c>
      <c r="C65" s="11">
        <f>C66</f>
        <v>24509.9</v>
      </c>
    </row>
    <row r="66" spans="1:3" ht="15.75">
      <c r="A66" s="49" t="s">
        <v>120</v>
      </c>
      <c r="B66" s="50" t="s">
        <v>76</v>
      </c>
      <c r="C66" s="16">
        <f>C67</f>
        <v>24509.9</v>
      </c>
    </row>
    <row r="67" spans="1:3" ht="31.5">
      <c r="A67" s="49" t="s">
        <v>121</v>
      </c>
      <c r="B67" s="50" t="s">
        <v>78</v>
      </c>
      <c r="C67" s="16">
        <v>24509.9</v>
      </c>
    </row>
  </sheetData>
  <mergeCells count="6">
    <mergeCell ref="A8:C8"/>
    <mergeCell ref="A2:A5"/>
    <mergeCell ref="D2:D5"/>
    <mergeCell ref="B9:B11"/>
    <mergeCell ref="C9:C11"/>
    <mergeCell ref="A7:C7"/>
  </mergeCells>
  <pageMargins left="0.9055118110236221" right="0.51181102362204722" top="0.74803149606299213" bottom="0.35433070866141736" header="0.31496062992125984" footer="0.31496062992125984"/>
  <pageSetup paperSize="9" scale="6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3:D72"/>
  <sheetViews>
    <sheetView tabSelected="1" topLeftCell="A50" workbookViewId="0">
      <selection activeCell="D71" sqref="D71"/>
    </sheetView>
  </sheetViews>
  <sheetFormatPr defaultRowHeight="15"/>
  <cols>
    <col min="1" max="1" width="21.7109375" customWidth="1"/>
    <col min="2" max="2" width="66.85546875" customWidth="1"/>
    <col min="3" max="3" width="9.85546875" customWidth="1"/>
    <col min="4" max="4" width="10.28515625" customWidth="1"/>
  </cols>
  <sheetData>
    <row r="3" spans="1:4" ht="16.5">
      <c r="A3" s="42"/>
      <c r="B3" s="43"/>
      <c r="D3" s="3" t="s">
        <v>72</v>
      </c>
    </row>
    <row r="4" spans="1:4" ht="16.5">
      <c r="A4" s="118"/>
      <c r="B4" s="43"/>
      <c r="D4" s="4" t="s">
        <v>0</v>
      </c>
    </row>
    <row r="5" spans="1:4" ht="16.5">
      <c r="A5" s="118"/>
      <c r="B5" s="43"/>
      <c r="D5" s="4" t="s">
        <v>124</v>
      </c>
    </row>
    <row r="6" spans="1:4" ht="16.5">
      <c r="A6" s="118"/>
      <c r="B6" s="43"/>
      <c r="D6" s="4" t="s">
        <v>125</v>
      </c>
    </row>
    <row r="7" spans="1:4" ht="15.75">
      <c r="A7" s="118"/>
      <c r="D7" s="54" t="s">
        <v>123</v>
      </c>
    </row>
    <row r="8" spans="1:4" ht="16.5">
      <c r="A8" s="42"/>
      <c r="B8" s="43"/>
      <c r="C8" s="43"/>
    </row>
    <row r="9" spans="1:4" ht="16.5">
      <c r="A9" s="42"/>
      <c r="B9" s="43"/>
      <c r="C9" s="43"/>
    </row>
    <row r="10" spans="1:4" ht="16.5">
      <c r="A10" s="3"/>
    </row>
    <row r="11" spans="1:4" ht="35.450000000000003" customHeight="1">
      <c r="A11" s="124" t="s">
        <v>127</v>
      </c>
      <c r="B11" s="124"/>
      <c r="C11" s="124"/>
    </row>
    <row r="12" spans="1:4" ht="16.5">
      <c r="A12" s="3"/>
    </row>
    <row r="13" spans="1:4" ht="17.25" thickBot="1">
      <c r="A13" s="117" t="s">
        <v>1</v>
      </c>
      <c r="B13" s="117"/>
      <c r="C13" s="117"/>
    </row>
    <row r="14" spans="1:4" ht="16.5">
      <c r="A14" s="59" t="s">
        <v>2</v>
      </c>
      <c r="B14" s="120" t="s">
        <v>5</v>
      </c>
      <c r="C14" s="120">
        <v>2023</v>
      </c>
      <c r="D14" s="120">
        <v>2024</v>
      </c>
    </row>
    <row r="15" spans="1:4" ht="16.5">
      <c r="A15" s="60" t="s">
        <v>3</v>
      </c>
      <c r="B15" s="121"/>
      <c r="C15" s="121"/>
      <c r="D15" s="121"/>
    </row>
    <row r="16" spans="1:4" ht="33.75" thickBot="1">
      <c r="A16" s="61" t="s">
        <v>4</v>
      </c>
      <c r="B16" s="123"/>
      <c r="C16" s="123"/>
      <c r="D16" s="123"/>
    </row>
    <row r="17" spans="1:4" ht="17.25" thickBot="1">
      <c r="A17" s="7">
        <v>1</v>
      </c>
      <c r="B17" s="8">
        <v>2</v>
      </c>
      <c r="C17" s="8">
        <v>3</v>
      </c>
      <c r="D17" s="8">
        <v>4</v>
      </c>
    </row>
    <row r="18" spans="1:4">
      <c r="A18" s="62"/>
      <c r="B18" s="63" t="s">
        <v>7</v>
      </c>
      <c r="C18" s="64">
        <f>C19+C34+C59</f>
        <v>61412.2</v>
      </c>
      <c r="D18" s="65">
        <f>D19+D34+D59</f>
        <v>61965.5</v>
      </c>
    </row>
    <row r="19" spans="1:4">
      <c r="A19" s="66" t="s">
        <v>8</v>
      </c>
      <c r="B19" s="67" t="s">
        <v>9</v>
      </c>
      <c r="C19" s="64">
        <f>SUM(C20+C28+C23)</f>
        <v>22143.1</v>
      </c>
      <c r="D19" s="65">
        <f>SUM(D20+D28+D23)</f>
        <v>22726</v>
      </c>
    </row>
    <row r="20" spans="1:4">
      <c r="A20" s="62" t="s">
        <v>11</v>
      </c>
      <c r="B20" s="63" t="s">
        <v>12</v>
      </c>
      <c r="C20" s="64">
        <f>C21</f>
        <v>7876.7</v>
      </c>
      <c r="D20" s="65">
        <f>D21</f>
        <v>8159.5</v>
      </c>
    </row>
    <row r="21" spans="1:4">
      <c r="A21" s="68" t="s">
        <v>13</v>
      </c>
      <c r="B21" s="69" t="s">
        <v>14</v>
      </c>
      <c r="C21" s="70">
        <f>C22</f>
        <v>7876.7</v>
      </c>
      <c r="D21" s="71">
        <f>D22</f>
        <v>8159.5</v>
      </c>
    </row>
    <row r="22" spans="1:4" ht="42.6" customHeight="1">
      <c r="A22" s="68" t="s">
        <v>15</v>
      </c>
      <c r="B22" s="69" t="s">
        <v>16</v>
      </c>
      <c r="C22" s="70">
        <v>7876.7</v>
      </c>
      <c r="D22" s="71">
        <v>8159.5</v>
      </c>
    </row>
    <row r="23" spans="1:4" ht="25.5">
      <c r="A23" s="66" t="s">
        <v>17</v>
      </c>
      <c r="B23" s="72" t="s">
        <v>18</v>
      </c>
      <c r="C23" s="64">
        <f>C24+C25+C26+C27</f>
        <v>4620.6000000000004</v>
      </c>
      <c r="D23" s="65">
        <f>D24+D25+D26+D27</f>
        <v>4864.3999999999996</v>
      </c>
    </row>
    <row r="24" spans="1:4" ht="76.5">
      <c r="A24" s="73" t="s">
        <v>110</v>
      </c>
      <c r="B24" s="74" t="s">
        <v>89</v>
      </c>
      <c r="C24" s="70">
        <v>2067.3000000000002</v>
      </c>
      <c r="D24" s="71">
        <v>2141.6999999999998</v>
      </c>
    </row>
    <row r="25" spans="1:4" ht="80.45" customHeight="1">
      <c r="A25" s="73" t="s">
        <v>111</v>
      </c>
      <c r="B25" s="74" t="s">
        <v>90</v>
      </c>
      <c r="C25" s="70">
        <v>11.5</v>
      </c>
      <c r="D25" s="71">
        <v>12.4</v>
      </c>
    </row>
    <row r="26" spans="1:4" ht="76.5">
      <c r="A26" s="73" t="s">
        <v>112</v>
      </c>
      <c r="B26" s="74" t="s">
        <v>91</v>
      </c>
      <c r="C26" s="70">
        <v>2798</v>
      </c>
      <c r="D26" s="71">
        <v>2985.1</v>
      </c>
    </row>
    <row r="27" spans="1:4" ht="76.5">
      <c r="A27" s="73" t="s">
        <v>113</v>
      </c>
      <c r="B27" s="74" t="s">
        <v>92</v>
      </c>
      <c r="C27" s="70">
        <v>-256.2</v>
      </c>
      <c r="D27" s="71">
        <v>-274.8</v>
      </c>
    </row>
    <row r="28" spans="1:4">
      <c r="A28" s="62" t="s">
        <v>19</v>
      </c>
      <c r="B28" s="63" t="s">
        <v>20</v>
      </c>
      <c r="C28" s="64">
        <f>SUM(C31+C29)</f>
        <v>9645.7999999999993</v>
      </c>
      <c r="D28" s="65">
        <f>SUM(D31+D29)</f>
        <v>9702.1</v>
      </c>
    </row>
    <row r="29" spans="1:4">
      <c r="A29" s="75" t="s">
        <v>21</v>
      </c>
      <c r="B29" s="76" t="s">
        <v>22</v>
      </c>
      <c r="C29" s="64">
        <f>C30</f>
        <v>3752.8</v>
      </c>
      <c r="D29" s="65">
        <f>D30</f>
        <v>3809.1</v>
      </c>
    </row>
    <row r="30" spans="1:4" ht="25.5">
      <c r="A30" s="77" t="s">
        <v>23</v>
      </c>
      <c r="B30" s="78" t="s">
        <v>93</v>
      </c>
      <c r="C30" s="70">
        <v>3752.8</v>
      </c>
      <c r="D30" s="71">
        <v>3809.1</v>
      </c>
    </row>
    <row r="31" spans="1:4" ht="15.75" thickBot="1">
      <c r="A31" s="79" t="s">
        <v>24</v>
      </c>
      <c r="B31" s="80" t="s">
        <v>25</v>
      </c>
      <c r="C31" s="64">
        <f>SUM(C33+C32)</f>
        <v>5893</v>
      </c>
      <c r="D31" s="65">
        <f>SUM(D33+D32)</f>
        <v>5893</v>
      </c>
    </row>
    <row r="32" spans="1:4" ht="25.5">
      <c r="A32" s="81" t="s">
        <v>95</v>
      </c>
      <c r="B32" s="82" t="s">
        <v>94</v>
      </c>
      <c r="C32" s="70">
        <v>3152</v>
      </c>
      <c r="D32" s="71">
        <v>3152</v>
      </c>
    </row>
    <row r="33" spans="1:4" ht="25.5">
      <c r="A33" s="83" t="s">
        <v>97</v>
      </c>
      <c r="B33" s="84" t="s">
        <v>96</v>
      </c>
      <c r="C33" s="70">
        <v>2741</v>
      </c>
      <c r="D33" s="71">
        <v>2741</v>
      </c>
    </row>
    <row r="34" spans="1:4">
      <c r="A34" s="85"/>
      <c r="B34" s="86" t="s">
        <v>26</v>
      </c>
      <c r="C34" s="64">
        <f>C36+C47+C51</f>
        <v>4492</v>
      </c>
      <c r="D34" s="65">
        <f>D36+D47+D51</f>
        <v>4772.5</v>
      </c>
    </row>
    <row r="35" spans="1:4">
      <c r="A35" s="85"/>
      <c r="B35" s="86" t="s">
        <v>10</v>
      </c>
      <c r="C35" s="64"/>
      <c r="D35" s="65"/>
    </row>
    <row r="36" spans="1:4" ht="25.5">
      <c r="A36" s="87" t="s">
        <v>27</v>
      </c>
      <c r="B36" s="88" t="s">
        <v>28</v>
      </c>
      <c r="C36" s="64">
        <f>SUM(C44+C37)</f>
        <v>2862</v>
      </c>
      <c r="D36" s="65">
        <f>SUM(D44+D37)</f>
        <v>3142.5</v>
      </c>
    </row>
    <row r="37" spans="1:4" ht="57" customHeight="1">
      <c r="A37" s="89" t="s">
        <v>29</v>
      </c>
      <c r="B37" s="90" t="s">
        <v>30</v>
      </c>
      <c r="C37" s="70">
        <f>SUM(C40+C38+C42)</f>
        <v>2862</v>
      </c>
      <c r="D37" s="71">
        <f>SUM(D40+D38+D42)</f>
        <v>3142.5</v>
      </c>
    </row>
    <row r="38" spans="1:4" ht="51">
      <c r="A38" s="77" t="s">
        <v>31</v>
      </c>
      <c r="B38" s="78" t="s">
        <v>32</v>
      </c>
      <c r="C38" s="70">
        <f>C39</f>
        <v>1029.5</v>
      </c>
      <c r="D38" s="71">
        <v>1310</v>
      </c>
    </row>
    <row r="39" spans="1:4" ht="51">
      <c r="A39" s="77" t="s">
        <v>33</v>
      </c>
      <c r="B39" s="78" t="s">
        <v>34</v>
      </c>
      <c r="C39" s="70">
        <v>1029.5</v>
      </c>
      <c r="D39" s="71">
        <v>1029.5</v>
      </c>
    </row>
    <row r="40" spans="1:4" ht="51">
      <c r="A40" s="77" t="s">
        <v>35</v>
      </c>
      <c r="B40" s="78" t="s">
        <v>36</v>
      </c>
      <c r="C40" s="70">
        <v>32.5</v>
      </c>
      <c r="D40" s="71">
        <v>32.5</v>
      </c>
    </row>
    <row r="41" spans="1:4" ht="37.9" customHeight="1">
      <c r="A41" s="77" t="s">
        <v>98</v>
      </c>
      <c r="B41" s="78" t="s">
        <v>37</v>
      </c>
      <c r="C41" s="70">
        <v>0</v>
      </c>
      <c r="D41" s="71">
        <v>0</v>
      </c>
    </row>
    <row r="42" spans="1:4" ht="25.5">
      <c r="A42" s="91" t="s">
        <v>38</v>
      </c>
      <c r="B42" s="92" t="s">
        <v>39</v>
      </c>
      <c r="C42" s="70">
        <v>1800</v>
      </c>
      <c r="D42" s="71">
        <v>1800</v>
      </c>
    </row>
    <row r="43" spans="1:4" ht="25.5">
      <c r="A43" s="91" t="s">
        <v>40</v>
      </c>
      <c r="B43" s="92" t="s">
        <v>99</v>
      </c>
      <c r="C43" s="70">
        <v>1800</v>
      </c>
      <c r="D43" s="71">
        <v>1800</v>
      </c>
    </row>
    <row r="44" spans="1:4" ht="55.9" customHeight="1">
      <c r="A44" s="77" t="s">
        <v>41</v>
      </c>
      <c r="B44" s="78" t="s">
        <v>100</v>
      </c>
      <c r="C44" s="70">
        <v>0</v>
      </c>
      <c r="D44" s="71">
        <v>0</v>
      </c>
    </row>
    <row r="45" spans="1:4" ht="57" customHeight="1">
      <c r="A45" s="77" t="s">
        <v>42</v>
      </c>
      <c r="B45" s="93" t="s">
        <v>43</v>
      </c>
      <c r="C45" s="70">
        <v>0</v>
      </c>
      <c r="D45" s="71">
        <v>0</v>
      </c>
    </row>
    <row r="46" spans="1:4" ht="52.9" customHeight="1">
      <c r="A46" s="77" t="s">
        <v>44</v>
      </c>
      <c r="B46" s="93" t="s">
        <v>101</v>
      </c>
      <c r="C46" s="70">
        <v>0</v>
      </c>
      <c r="D46" s="71">
        <v>0</v>
      </c>
    </row>
    <row r="47" spans="1:4" ht="25.5">
      <c r="A47" s="75" t="s">
        <v>45</v>
      </c>
      <c r="B47" s="76" t="s">
        <v>46</v>
      </c>
      <c r="C47" s="64">
        <f t="shared" ref="C47:D49" si="0">C48</f>
        <v>1630</v>
      </c>
      <c r="D47" s="65">
        <f t="shared" si="0"/>
        <v>1630</v>
      </c>
    </row>
    <row r="48" spans="1:4">
      <c r="A48" s="94" t="s">
        <v>47</v>
      </c>
      <c r="B48" s="78" t="s">
        <v>102</v>
      </c>
      <c r="C48" s="70">
        <f t="shared" si="0"/>
        <v>1630</v>
      </c>
      <c r="D48" s="71">
        <f t="shared" si="0"/>
        <v>1630</v>
      </c>
    </row>
    <row r="49" spans="1:4">
      <c r="A49" s="94" t="s">
        <v>48</v>
      </c>
      <c r="B49" s="78" t="s">
        <v>49</v>
      </c>
      <c r="C49" s="70">
        <f t="shared" si="0"/>
        <v>1630</v>
      </c>
      <c r="D49" s="71">
        <f t="shared" si="0"/>
        <v>1630</v>
      </c>
    </row>
    <row r="50" spans="1:4" ht="25.5">
      <c r="A50" s="94" t="s">
        <v>50</v>
      </c>
      <c r="B50" s="78" t="s">
        <v>103</v>
      </c>
      <c r="C50" s="70">
        <v>1630</v>
      </c>
      <c r="D50" s="71">
        <v>1630</v>
      </c>
    </row>
    <row r="51" spans="1:4" ht="25.5">
      <c r="A51" s="75" t="s">
        <v>51</v>
      </c>
      <c r="B51" s="76" t="s">
        <v>52</v>
      </c>
      <c r="C51" s="64">
        <f>SUM(C56+C52)</f>
        <v>0</v>
      </c>
      <c r="D51" s="65">
        <f>SUM(D56+D52)</f>
        <v>0</v>
      </c>
    </row>
    <row r="52" spans="1:4" ht="51">
      <c r="A52" s="94" t="s">
        <v>53</v>
      </c>
      <c r="B52" s="95" t="s">
        <v>104</v>
      </c>
      <c r="C52" s="70">
        <v>0</v>
      </c>
      <c r="D52" s="71">
        <v>0</v>
      </c>
    </row>
    <row r="53" spans="1:4" ht="63.75">
      <c r="A53" s="94" t="s">
        <v>54</v>
      </c>
      <c r="B53" s="95" t="s">
        <v>105</v>
      </c>
      <c r="C53" s="70">
        <v>0</v>
      </c>
      <c r="D53" s="71">
        <v>0</v>
      </c>
    </row>
    <row r="54" spans="1:4" ht="63.75">
      <c r="A54" s="94" t="s">
        <v>55</v>
      </c>
      <c r="B54" s="95" t="s">
        <v>106</v>
      </c>
      <c r="C54" s="70">
        <v>0</v>
      </c>
      <c r="D54" s="71">
        <v>0</v>
      </c>
    </row>
    <row r="55" spans="1:4" ht="63.75">
      <c r="A55" s="94" t="s">
        <v>56</v>
      </c>
      <c r="B55" s="95" t="s">
        <v>107</v>
      </c>
      <c r="C55" s="70">
        <v>0</v>
      </c>
      <c r="D55" s="71">
        <v>0</v>
      </c>
    </row>
    <row r="56" spans="1:4" ht="25.5">
      <c r="A56" s="94" t="s">
        <v>57</v>
      </c>
      <c r="B56" s="95" t="s">
        <v>108</v>
      </c>
      <c r="C56" s="70">
        <f>SUM(C57)</f>
        <v>0</v>
      </c>
      <c r="D56" s="71">
        <v>0</v>
      </c>
    </row>
    <row r="57" spans="1:4" ht="25.5">
      <c r="A57" s="94" t="s">
        <v>58</v>
      </c>
      <c r="B57" s="95" t="s">
        <v>59</v>
      </c>
      <c r="C57" s="70">
        <v>0</v>
      </c>
      <c r="D57" s="71">
        <v>0</v>
      </c>
    </row>
    <row r="58" spans="1:4" ht="38.25">
      <c r="A58" s="94" t="s">
        <v>60</v>
      </c>
      <c r="B58" s="95" t="s">
        <v>109</v>
      </c>
      <c r="C58" s="70">
        <v>0</v>
      </c>
      <c r="D58" s="71">
        <v>0</v>
      </c>
    </row>
    <row r="59" spans="1:4">
      <c r="A59" s="75" t="s">
        <v>61</v>
      </c>
      <c r="B59" s="76" t="s">
        <v>62</v>
      </c>
      <c r="C59" s="64">
        <f>SUM(C60)</f>
        <v>34777.1</v>
      </c>
      <c r="D59" s="65">
        <f>SUM(D60)</f>
        <v>34467</v>
      </c>
    </row>
    <row r="60" spans="1:4" ht="25.5">
      <c r="A60" s="75" t="s">
        <v>63</v>
      </c>
      <c r="B60" s="76" t="s">
        <v>64</v>
      </c>
      <c r="C60" s="64">
        <f>SUM(C61+C64+C67+C70)</f>
        <v>34777.1</v>
      </c>
      <c r="D60" s="65">
        <f>SUM(D61+D64+D67+D70)</f>
        <v>34467</v>
      </c>
    </row>
    <row r="61" spans="1:4" ht="25.5">
      <c r="A61" s="96" t="s">
        <v>88</v>
      </c>
      <c r="B61" s="97" t="s">
        <v>65</v>
      </c>
      <c r="C61" s="64">
        <f>SUM(C63+C62)</f>
        <v>7648.4</v>
      </c>
      <c r="D61" s="65">
        <f>SUM(D63+D62)</f>
        <v>7657.9</v>
      </c>
    </row>
    <row r="62" spans="1:4" ht="16.149999999999999" customHeight="1">
      <c r="A62" s="98" t="s">
        <v>87</v>
      </c>
      <c r="B62" s="99" t="s">
        <v>66</v>
      </c>
      <c r="C62" s="70">
        <v>7648.4</v>
      </c>
      <c r="D62" s="71">
        <v>7657.9</v>
      </c>
    </row>
    <row r="63" spans="1:4" ht="25.5">
      <c r="A63" s="98" t="s">
        <v>85</v>
      </c>
      <c r="B63" s="99" t="s">
        <v>86</v>
      </c>
      <c r="C63" s="100"/>
      <c r="D63" s="101"/>
    </row>
    <row r="64" spans="1:4" ht="25.5">
      <c r="A64" s="96" t="s">
        <v>84</v>
      </c>
      <c r="B64" s="102" t="s">
        <v>67</v>
      </c>
      <c r="C64" s="64">
        <f>SUM(C65)</f>
        <v>0</v>
      </c>
      <c r="D64" s="65">
        <f>SUM(D65)</f>
        <v>0</v>
      </c>
    </row>
    <row r="65" spans="1:4">
      <c r="A65" s="98" t="s">
        <v>68</v>
      </c>
      <c r="B65" s="99" t="s">
        <v>82</v>
      </c>
      <c r="C65" s="70">
        <f>C66</f>
        <v>0</v>
      </c>
      <c r="D65" s="71">
        <f>D66</f>
        <v>0</v>
      </c>
    </row>
    <row r="66" spans="1:4">
      <c r="A66" s="98" t="s">
        <v>81</v>
      </c>
      <c r="B66" s="74" t="s">
        <v>83</v>
      </c>
      <c r="C66" s="70">
        <v>0</v>
      </c>
      <c r="D66" s="71">
        <v>0</v>
      </c>
    </row>
    <row r="67" spans="1:4" ht="25.5">
      <c r="A67" s="96" t="s">
        <v>80</v>
      </c>
      <c r="B67" s="102" t="s">
        <v>69</v>
      </c>
      <c r="C67" s="64">
        <f>C68+C69</f>
        <v>845.2</v>
      </c>
      <c r="D67" s="65">
        <f>SUM(D68:D69)</f>
        <v>874.2</v>
      </c>
    </row>
    <row r="68" spans="1:4" ht="25.5">
      <c r="A68" s="103" t="s">
        <v>115</v>
      </c>
      <c r="B68" s="104" t="s">
        <v>114</v>
      </c>
      <c r="C68" s="70">
        <v>2</v>
      </c>
      <c r="D68" s="71">
        <v>2</v>
      </c>
    </row>
    <row r="69" spans="1:4" ht="28.9" customHeight="1">
      <c r="A69" s="105" t="s">
        <v>79</v>
      </c>
      <c r="B69" s="106" t="s">
        <v>70</v>
      </c>
      <c r="C69" s="107">
        <v>843.2</v>
      </c>
      <c r="D69" s="108">
        <v>872.2</v>
      </c>
    </row>
    <row r="70" spans="1:4">
      <c r="A70" s="109" t="s">
        <v>73</v>
      </c>
      <c r="B70" s="110" t="s">
        <v>74</v>
      </c>
      <c r="C70" s="111">
        <f>C71</f>
        <v>26283.5</v>
      </c>
      <c r="D70" s="112">
        <f>D71</f>
        <v>25934.9</v>
      </c>
    </row>
    <row r="71" spans="1:4">
      <c r="A71" s="105" t="s">
        <v>75</v>
      </c>
      <c r="B71" s="106" t="s">
        <v>76</v>
      </c>
      <c r="C71" s="107">
        <f>C72</f>
        <v>26283.5</v>
      </c>
      <c r="D71" s="108">
        <f>D72</f>
        <v>25934.9</v>
      </c>
    </row>
    <row r="72" spans="1:4" ht="26.25" thickBot="1">
      <c r="A72" s="113" t="s">
        <v>77</v>
      </c>
      <c r="B72" s="114" t="s">
        <v>78</v>
      </c>
      <c r="C72" s="115">
        <v>26283.5</v>
      </c>
      <c r="D72" s="116">
        <v>25934.9</v>
      </c>
    </row>
  </sheetData>
  <mergeCells count="6">
    <mergeCell ref="D14:D16"/>
    <mergeCell ref="A4:A7"/>
    <mergeCell ref="A11:C11"/>
    <mergeCell ref="A13:C13"/>
    <mergeCell ref="B14:B16"/>
    <mergeCell ref="C14:C16"/>
  </mergeCells>
  <pageMargins left="0.70866141732283472" right="0.70866141732283472" top="0.74803149606299213" bottom="0.74803149606299213" header="0.31496062992125984" footer="0.31496062992125984"/>
  <pageSetup paperSize="9" scale="80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 2</vt:lpstr>
      <vt:lpstr>пр 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2021-12-20T07:00:41Z</cp:lastPrinted>
  <dcterms:created xsi:type="dcterms:W3CDTF">2018-11-09T09:20:36Z</dcterms:created>
  <dcterms:modified xsi:type="dcterms:W3CDTF">2021-12-20T07:00:50Z</dcterms:modified>
</cp:coreProperties>
</file>